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.naulin\Desktop\"/>
    </mc:Choice>
  </mc:AlternateContent>
  <xr:revisionPtr revIDLastSave="0" documentId="8_{0B2A000D-2686-40D8-A973-0965C22F138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U Value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5" l="1"/>
  <c r="D30" i="5"/>
  <c r="D25" i="5"/>
  <c r="D23" i="5"/>
  <c r="D20" i="5"/>
  <c r="D18" i="5"/>
  <c r="D11" i="5"/>
  <c r="D6" i="5"/>
  <c r="D33" i="5" l="1"/>
  <c r="D26" i="5"/>
  <c r="D21" i="5"/>
  <c r="D12" i="5"/>
  <c r="D13" i="5" s="1"/>
  <c r="D14" i="5" s="1"/>
  <c r="D36" i="5" l="1"/>
  <c r="D37" i="5" s="1"/>
</calcChain>
</file>

<file path=xl/sharedStrings.xml><?xml version="1.0" encoding="utf-8"?>
<sst xmlns="http://schemas.openxmlformats.org/spreadsheetml/2006/main" count="125" uniqueCount="104">
  <si>
    <t>Perimeter/Area Ratio</t>
  </si>
  <si>
    <t>Area Ratio Squared</t>
  </si>
  <si>
    <t>mm</t>
  </si>
  <si>
    <t xml:space="preserve"> </t>
  </si>
  <si>
    <t>Type of Insulation</t>
  </si>
  <si>
    <t>Kingspan TF70</t>
  </si>
  <si>
    <t>Kingspan K3</t>
  </si>
  <si>
    <t>m</t>
  </si>
  <si>
    <r>
      <t>m</t>
    </r>
    <r>
      <rPr>
        <vertAlign val="superscript"/>
        <sz val="12"/>
        <rFont val="Arial"/>
        <family val="2"/>
      </rPr>
      <t>2</t>
    </r>
  </si>
  <si>
    <t>10mm</t>
  </si>
  <si>
    <t>20mm</t>
  </si>
  <si>
    <t>25mm</t>
  </si>
  <si>
    <t>30mm</t>
  </si>
  <si>
    <t>40mm</t>
  </si>
  <si>
    <t>45mm</t>
  </si>
  <si>
    <t>50mm</t>
  </si>
  <si>
    <t>60mm</t>
  </si>
  <si>
    <t>70mm</t>
  </si>
  <si>
    <t>75mm</t>
  </si>
  <si>
    <t>80mm</t>
  </si>
  <si>
    <t>90mm</t>
  </si>
  <si>
    <t>100mm</t>
  </si>
  <si>
    <t>110mm</t>
  </si>
  <si>
    <t>120mm</t>
  </si>
  <si>
    <t>125mm</t>
  </si>
  <si>
    <t>130mm</t>
  </si>
  <si>
    <t>140mm</t>
  </si>
  <si>
    <t>150mm</t>
  </si>
  <si>
    <t>160mm</t>
  </si>
  <si>
    <t>170mm</t>
  </si>
  <si>
    <t>180mm</t>
  </si>
  <si>
    <t>190mm</t>
  </si>
  <si>
    <t>200mm</t>
  </si>
  <si>
    <t>Gyvlon Eco</t>
  </si>
  <si>
    <t>Gyvlon XTR</t>
  </si>
  <si>
    <t>Gyvlon Sky</t>
  </si>
  <si>
    <t>Gyvlon Soundbar</t>
  </si>
  <si>
    <t>Gyvlon SteelDeck</t>
  </si>
  <si>
    <t>Floating Resildential</t>
  </si>
  <si>
    <t>Floating Commercial</t>
  </si>
  <si>
    <t>Floating with UFH (16mm Pipe)</t>
  </si>
  <si>
    <t>Floating with UFH (20mm Pipe)</t>
  </si>
  <si>
    <t>35mm</t>
  </si>
  <si>
    <t xml:space="preserve">50mm </t>
  </si>
  <si>
    <t>55mm</t>
  </si>
  <si>
    <t>Target U Value</t>
  </si>
  <si>
    <r>
      <t>W/m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K</t>
    </r>
  </si>
  <si>
    <t>Please Select</t>
  </si>
  <si>
    <t>U Value of uninsulated floor</t>
  </si>
  <si>
    <r>
      <t>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K/W</t>
    </r>
  </si>
  <si>
    <t>Resistance of uninsulated floor</t>
  </si>
  <si>
    <t>W/Mk</t>
  </si>
  <si>
    <t>Resistance of insulation</t>
  </si>
  <si>
    <r>
      <t>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K/W</t>
    </r>
  </si>
  <si>
    <t>Resistance of Gyvlon</t>
  </si>
  <si>
    <t>Thermal Resistance of Floor</t>
  </si>
  <si>
    <t>U Value of Floor</t>
  </si>
  <si>
    <t>Insulation Selection</t>
  </si>
  <si>
    <t>Screed Selection</t>
  </si>
  <si>
    <t>Results</t>
  </si>
  <si>
    <t>Building Dimensions (Manual Entry)</t>
  </si>
  <si>
    <t>Initial Results</t>
  </si>
  <si>
    <t>Perimeter length of external walls??</t>
  </si>
  <si>
    <t>Total Foor Area??</t>
  </si>
  <si>
    <t>EPS100 (Such as Jablite HDN)</t>
  </si>
  <si>
    <t>EPS70 (Such as Jablite SDN)</t>
  </si>
  <si>
    <t>EPS 150</t>
  </si>
  <si>
    <t>EPS Platinum (Such Jablite Platinum)</t>
  </si>
  <si>
    <t>Knauf Polyfoam Standard</t>
  </si>
  <si>
    <t>Knauf Polyfoam Extra</t>
  </si>
  <si>
    <t>Knauf Polyfoam Super</t>
  </si>
  <si>
    <t>Celotex GA3000</t>
  </si>
  <si>
    <t>Kingspan Optim-R</t>
  </si>
  <si>
    <t>0.035W/Mk</t>
  </si>
  <si>
    <t>0.030W/Mk</t>
  </si>
  <si>
    <t>0.027W/Mk</t>
  </si>
  <si>
    <t>0.023W/Mk</t>
  </si>
  <si>
    <t>0.021W/Mk</t>
  </si>
  <si>
    <t>Abc</t>
  </si>
  <si>
    <t>Gyvlon Thermio+</t>
  </si>
  <si>
    <t>Thickenss of Insulation</t>
  </si>
  <si>
    <t>Type of Secondary Insulation</t>
  </si>
  <si>
    <t>Thickenss of Secondary Insulation</t>
  </si>
  <si>
    <t>Data entry required</t>
  </si>
  <si>
    <t>No action required</t>
  </si>
  <si>
    <t>Thickness of Gyvlon Screed</t>
  </si>
  <si>
    <t>Type of Gyvlon Screed</t>
  </si>
  <si>
    <t>Thermal bead screed</t>
  </si>
  <si>
    <t>0.22W/m2K</t>
  </si>
  <si>
    <r>
      <t>0.25W/m</t>
    </r>
    <r>
      <rPr>
        <vertAlign val="superscript"/>
        <sz val="12"/>
        <color theme="0"/>
        <rFont val="Arial"/>
        <family val="2"/>
      </rPr>
      <t>2</t>
    </r>
    <r>
      <rPr>
        <sz val="12"/>
        <color theme="0"/>
        <rFont val="Arial"/>
        <family val="2"/>
      </rPr>
      <t>K</t>
    </r>
  </si>
  <si>
    <r>
      <t>0.24W/m</t>
    </r>
    <r>
      <rPr>
        <vertAlign val="superscript"/>
        <sz val="12"/>
        <color theme="0"/>
        <rFont val="Arial"/>
        <family val="2"/>
      </rPr>
      <t>2</t>
    </r>
    <r>
      <rPr>
        <sz val="12"/>
        <color theme="0"/>
        <rFont val="Arial"/>
        <family val="2"/>
      </rPr>
      <t>K</t>
    </r>
  </si>
  <si>
    <r>
      <t>0.23W/m</t>
    </r>
    <r>
      <rPr>
        <vertAlign val="superscript"/>
        <sz val="12"/>
        <color theme="0"/>
        <rFont val="Arial"/>
        <family val="2"/>
      </rPr>
      <t>2</t>
    </r>
    <r>
      <rPr>
        <sz val="12"/>
        <color theme="0"/>
        <rFont val="Arial"/>
        <family val="2"/>
      </rPr>
      <t>K</t>
    </r>
  </si>
  <si>
    <r>
      <t>0.22W/m</t>
    </r>
    <r>
      <rPr>
        <vertAlign val="superscript"/>
        <sz val="12"/>
        <color theme="0"/>
        <rFont val="Arial"/>
        <family val="2"/>
      </rPr>
      <t>2</t>
    </r>
    <r>
      <rPr>
        <sz val="12"/>
        <color theme="0"/>
        <rFont val="Arial"/>
        <family val="2"/>
      </rPr>
      <t>K</t>
    </r>
  </si>
  <si>
    <r>
      <t>0.21W/m</t>
    </r>
    <r>
      <rPr>
        <vertAlign val="superscript"/>
        <sz val="12"/>
        <color theme="0"/>
        <rFont val="Arial"/>
        <family val="2"/>
      </rPr>
      <t>2</t>
    </r>
    <r>
      <rPr>
        <sz val="12"/>
        <color theme="0"/>
        <rFont val="Arial"/>
        <family val="2"/>
      </rPr>
      <t>K</t>
    </r>
  </si>
  <si>
    <r>
      <t>0.20W/m</t>
    </r>
    <r>
      <rPr>
        <vertAlign val="superscript"/>
        <sz val="12"/>
        <color theme="0"/>
        <rFont val="Arial"/>
        <family val="2"/>
      </rPr>
      <t>2</t>
    </r>
    <r>
      <rPr>
        <sz val="12"/>
        <color theme="0"/>
        <rFont val="Arial"/>
        <family val="2"/>
      </rPr>
      <t>K</t>
    </r>
  </si>
  <si>
    <r>
      <t>0.19W/m</t>
    </r>
    <r>
      <rPr>
        <vertAlign val="superscript"/>
        <sz val="12"/>
        <color theme="0"/>
        <rFont val="Arial"/>
        <family val="2"/>
      </rPr>
      <t>2</t>
    </r>
    <r>
      <rPr>
        <sz val="12"/>
        <color theme="0"/>
        <rFont val="Arial"/>
        <family val="2"/>
      </rPr>
      <t>K</t>
    </r>
  </si>
  <si>
    <r>
      <t>0.18W/m</t>
    </r>
    <r>
      <rPr>
        <vertAlign val="superscript"/>
        <sz val="12"/>
        <color theme="0"/>
        <rFont val="Arial"/>
        <family val="2"/>
      </rPr>
      <t>2</t>
    </r>
    <r>
      <rPr>
        <sz val="12"/>
        <color theme="0"/>
        <rFont val="Arial"/>
        <family val="2"/>
      </rPr>
      <t>K</t>
    </r>
  </si>
  <si>
    <r>
      <t>0.17W/m</t>
    </r>
    <r>
      <rPr>
        <vertAlign val="superscript"/>
        <sz val="12"/>
        <color theme="0"/>
        <rFont val="Arial"/>
        <family val="2"/>
      </rPr>
      <t>2</t>
    </r>
    <r>
      <rPr>
        <sz val="12"/>
        <color theme="0"/>
        <rFont val="Arial"/>
        <family val="2"/>
      </rPr>
      <t>K</t>
    </r>
  </si>
  <si>
    <r>
      <t>0.16W/m</t>
    </r>
    <r>
      <rPr>
        <vertAlign val="superscript"/>
        <sz val="12"/>
        <color theme="0"/>
        <rFont val="Arial"/>
        <family val="2"/>
      </rPr>
      <t>2</t>
    </r>
    <r>
      <rPr>
        <sz val="12"/>
        <color theme="0"/>
        <rFont val="Arial"/>
        <family val="2"/>
      </rPr>
      <t>K</t>
    </r>
  </si>
  <si>
    <r>
      <t>0.15W/m</t>
    </r>
    <r>
      <rPr>
        <vertAlign val="superscript"/>
        <sz val="12"/>
        <color theme="0"/>
        <rFont val="Arial"/>
        <family val="2"/>
      </rPr>
      <t>2</t>
    </r>
    <r>
      <rPr>
        <sz val="12"/>
        <color theme="0"/>
        <rFont val="Arial"/>
        <family val="2"/>
      </rPr>
      <t>K</t>
    </r>
  </si>
  <si>
    <r>
      <t>0.14W/m</t>
    </r>
    <r>
      <rPr>
        <vertAlign val="superscript"/>
        <sz val="12"/>
        <color theme="0"/>
        <rFont val="Arial"/>
        <family val="2"/>
      </rPr>
      <t>2</t>
    </r>
    <r>
      <rPr>
        <sz val="12"/>
        <color theme="0"/>
        <rFont val="Arial"/>
        <family val="2"/>
      </rPr>
      <t>K</t>
    </r>
  </si>
  <si>
    <r>
      <t>0.13W/m</t>
    </r>
    <r>
      <rPr>
        <vertAlign val="superscript"/>
        <sz val="12"/>
        <color theme="0"/>
        <rFont val="Arial"/>
        <family val="2"/>
      </rPr>
      <t>2</t>
    </r>
    <r>
      <rPr>
        <sz val="12"/>
        <color theme="0"/>
        <rFont val="Arial"/>
        <family val="2"/>
      </rPr>
      <t>K</t>
    </r>
  </si>
  <si>
    <r>
      <t>0.12W/m</t>
    </r>
    <r>
      <rPr>
        <vertAlign val="superscript"/>
        <sz val="12"/>
        <color theme="0"/>
        <rFont val="Arial"/>
        <family val="2"/>
      </rPr>
      <t>2</t>
    </r>
    <r>
      <rPr>
        <sz val="12"/>
        <color theme="0"/>
        <rFont val="Arial"/>
        <family val="2"/>
      </rPr>
      <t>K</t>
    </r>
  </si>
  <si>
    <r>
      <t>0.11W/m</t>
    </r>
    <r>
      <rPr>
        <vertAlign val="superscript"/>
        <sz val="12"/>
        <color theme="0"/>
        <rFont val="Arial"/>
        <family val="2"/>
      </rPr>
      <t>2</t>
    </r>
    <r>
      <rPr>
        <sz val="12"/>
        <color theme="0"/>
        <rFont val="Arial"/>
        <family val="2"/>
      </rPr>
      <t>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</si>
</sst>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2"/>
      <name val="Arial"/>
      <family val="2"/>
    </font>
    <font>
      <vertAlign val="superscript"/>
      <sz val="12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u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u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vertAlign val="superscript"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3" fillId="4" borderId="0" xfId="0" applyFont="1" applyFill="1"/>
    <xf numFmtId="0" fontId="4" fillId="2" borderId="0" xfId="0" applyFont="1" applyFill="1" applyAlignment="1">
      <alignment horizontal="center"/>
    </xf>
    <xf numFmtId="0" fontId="7" fillId="5" borderId="0" xfId="0" applyFont="1" applyFill="1"/>
    <xf numFmtId="0" fontId="6" fillId="3" borderId="0" xfId="0" applyFont="1" applyFill="1"/>
    <xf numFmtId="0" fontId="1" fillId="5" borderId="0" xfId="0" applyFont="1" applyFill="1" applyProtection="1">
      <protection locked="0"/>
    </xf>
    <xf numFmtId="0" fontId="5" fillId="5" borderId="0" xfId="0" applyFont="1" applyFill="1" applyProtection="1">
      <protection locked="0"/>
    </xf>
    <xf numFmtId="0" fontId="6" fillId="4" borderId="0" xfId="0" applyFont="1" applyFill="1" applyAlignment="1">
      <alignment horizontal="left"/>
    </xf>
    <xf numFmtId="0" fontId="1" fillId="6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10" fillId="5" borderId="0" xfId="0" applyFont="1" applyFill="1" applyAlignment="1">
      <alignment horizontal="center"/>
    </xf>
    <xf numFmtId="0" fontId="9" fillId="3" borderId="0" xfId="0" applyFont="1" applyFill="1"/>
    <xf numFmtId="1" fontId="9" fillId="2" borderId="0" xfId="0" applyNumberFormat="1" applyFont="1" applyFill="1"/>
    <xf numFmtId="0" fontId="11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2" fillId="2" borderId="0" xfId="0" applyFont="1" applyFill="1"/>
    <xf numFmtId="0" fontId="13" fillId="0" borderId="0" xfId="0" applyFont="1"/>
    <xf numFmtId="0" fontId="12" fillId="8" borderId="0" xfId="0" applyFont="1" applyFill="1"/>
    <xf numFmtId="0" fontId="12" fillId="7" borderId="0" xfId="0" applyFont="1" applyFill="1"/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12">
    <dxf>
      <font>
        <color theme="0" tint="-4.9989318521683403E-2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b val="0"/>
        <i/>
        <color rgb="FFFF0000"/>
      </font>
    </dxf>
    <dxf>
      <font>
        <color theme="0" tint="-4.9989318521683403E-2"/>
      </font>
    </dxf>
    <dxf>
      <font>
        <b val="0"/>
        <i/>
        <color rgb="FFFF0000"/>
      </font>
    </dxf>
    <dxf>
      <font>
        <b val="0"/>
        <i/>
        <color rgb="FFFF0000"/>
      </font>
    </dxf>
  </dxfs>
  <tableStyles count="0" defaultTableStyle="TableStyleMedium9" defaultPivotStyle="PivotStyleLight16"/>
  <colors>
    <mruColors>
      <color rgb="FFE59A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7.gif"/><Relationship Id="rId3" Type="http://schemas.openxmlformats.org/officeDocument/2006/relationships/hyperlink" Target="https://twitter.com/Gyvlon" TargetMode="External"/><Relationship Id="rId7" Type="http://schemas.openxmlformats.org/officeDocument/2006/relationships/hyperlink" Target="http://www.gyvlon.co.uk/technical-data/specification-zone.html" TargetMode="External"/><Relationship Id="rId12" Type="http://schemas.openxmlformats.org/officeDocument/2006/relationships/hyperlink" Target="https://www.facebook.com/Gyvlonflowingscreed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youtube.com/user/GyvlonScreeds?feature=watch" TargetMode="External"/><Relationship Id="rId6" Type="http://schemas.openxmlformats.org/officeDocument/2006/relationships/image" Target="../media/image3.jpeg"/><Relationship Id="rId11" Type="http://schemas.openxmlformats.org/officeDocument/2006/relationships/image" Target="../media/image6.gif"/><Relationship Id="rId5" Type="http://schemas.openxmlformats.org/officeDocument/2006/relationships/hyperlink" Target="http://www.gyvlon.co.uk/component/content/article/48-uncategorised/135-cpd-riba.html" TargetMode="External"/><Relationship Id="rId15" Type="http://schemas.openxmlformats.org/officeDocument/2006/relationships/image" Target="../media/image8.png"/><Relationship Id="rId10" Type="http://schemas.openxmlformats.org/officeDocument/2006/relationships/hyperlink" Target="http://specifiedby.com/products-searching/results,gyvlon,,.html" TargetMode="External"/><Relationship Id="rId4" Type="http://schemas.openxmlformats.org/officeDocument/2006/relationships/image" Target="../media/image2.gif"/><Relationship Id="rId9" Type="http://schemas.openxmlformats.org/officeDocument/2006/relationships/image" Target="../media/image5.jpeg"/><Relationship Id="rId14" Type="http://schemas.openxmlformats.org/officeDocument/2006/relationships/hyperlink" Target="https://www.gyvlon.co.uk/en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1085849</xdr:colOff>
      <xdr:row>37</xdr:row>
      <xdr:rowOff>180974</xdr:rowOff>
    </xdr:from>
    <xdr:to>
      <xdr:col>2</xdr:col>
      <xdr:colOff>1695450</xdr:colOff>
      <xdr:row>41</xdr:row>
      <xdr:rowOff>28575</xdr:rowOff>
    </xdr:to>
    <xdr:pic>
      <xdr:nvPicPr>
        <xdr:cNvPr id="2" name="Picture 1" descr="youtub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28799" y="7496174"/>
          <a:ext cx="609601" cy="609601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523874</xdr:colOff>
      <xdr:row>37</xdr:row>
      <xdr:rowOff>190499</xdr:rowOff>
    </xdr:from>
    <xdr:to>
      <xdr:col>2</xdr:col>
      <xdr:colOff>1104899</xdr:colOff>
      <xdr:row>41</xdr:row>
      <xdr:rowOff>9524</xdr:rowOff>
    </xdr:to>
    <xdr:pic>
      <xdr:nvPicPr>
        <xdr:cNvPr id="3" name="Picture 2" descr="twitter.gif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66824" y="7505699"/>
          <a:ext cx="581025" cy="581025"/>
        </a:xfrm>
        <a:prstGeom prst="rect">
          <a:avLst/>
        </a:prstGeom>
      </xdr:spPr>
    </xdr:pic>
    <xdr:clientData/>
  </xdr:twoCellAnchor>
  <xdr:twoCellAnchor editAs="oneCell">
    <xdr:from>
      <xdr:col>2</xdr:col>
      <xdr:colOff>1666874</xdr:colOff>
      <xdr:row>37</xdr:row>
      <xdr:rowOff>190499</xdr:rowOff>
    </xdr:from>
    <xdr:to>
      <xdr:col>2</xdr:col>
      <xdr:colOff>2228850</xdr:colOff>
      <xdr:row>40</xdr:row>
      <xdr:rowOff>180975</xdr:rowOff>
    </xdr:to>
    <xdr:pic>
      <xdr:nvPicPr>
        <xdr:cNvPr id="4" name="Picture 3" descr="ribaCpdProvidersNetwork_logo[1].jp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409824" y="7505699"/>
          <a:ext cx="561976" cy="561976"/>
        </a:xfrm>
        <a:prstGeom prst="rect">
          <a:avLst/>
        </a:prstGeom>
      </xdr:spPr>
    </xdr:pic>
    <xdr:clientData/>
  </xdr:twoCellAnchor>
  <xdr:twoCellAnchor editAs="oneCell">
    <xdr:from>
      <xdr:col>2</xdr:col>
      <xdr:colOff>2238375</xdr:colOff>
      <xdr:row>38</xdr:row>
      <xdr:rowOff>0</xdr:rowOff>
    </xdr:from>
    <xdr:to>
      <xdr:col>3</xdr:col>
      <xdr:colOff>19050</xdr:colOff>
      <xdr:row>41</xdr:row>
      <xdr:rowOff>9525</xdr:rowOff>
    </xdr:to>
    <xdr:pic>
      <xdr:nvPicPr>
        <xdr:cNvPr id="5" name="Picture 4" descr="nbs_ms_5477_cmyk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981325" y="7505700"/>
          <a:ext cx="581025" cy="581025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37</xdr:row>
      <xdr:rowOff>190499</xdr:rowOff>
    </xdr:from>
    <xdr:to>
      <xdr:col>3</xdr:col>
      <xdr:colOff>590550</xdr:colOff>
      <xdr:row>41</xdr:row>
      <xdr:rowOff>9524</xdr:rowOff>
    </xdr:to>
    <xdr:pic>
      <xdr:nvPicPr>
        <xdr:cNvPr id="6" name="Picture 5" descr="New_Picture_11.jp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562350" y="7505699"/>
          <a:ext cx="571500" cy="581025"/>
        </a:xfrm>
        <a:prstGeom prst="rect">
          <a:avLst/>
        </a:prstGeom>
      </xdr:spPr>
    </xdr:pic>
    <xdr:clientData/>
  </xdr:twoCellAnchor>
  <xdr:twoCellAnchor editAs="oneCell">
    <xdr:from>
      <xdr:col>3</xdr:col>
      <xdr:colOff>600074</xdr:colOff>
      <xdr:row>38</xdr:row>
      <xdr:rowOff>9524</xdr:rowOff>
    </xdr:from>
    <xdr:to>
      <xdr:col>5</xdr:col>
      <xdr:colOff>46241</xdr:colOff>
      <xdr:row>41</xdr:row>
      <xdr:rowOff>19049</xdr:rowOff>
    </xdr:to>
    <xdr:pic>
      <xdr:nvPicPr>
        <xdr:cNvPr id="7" name="Picture 6" descr="sb-logo.gif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143374" y="7515224"/>
          <a:ext cx="665367" cy="5810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38</xdr:row>
      <xdr:rowOff>9525</xdr:rowOff>
    </xdr:from>
    <xdr:to>
      <xdr:col>2</xdr:col>
      <xdr:colOff>523875</xdr:colOff>
      <xdr:row>41</xdr:row>
      <xdr:rowOff>9525</xdr:rowOff>
    </xdr:to>
    <xdr:pic>
      <xdr:nvPicPr>
        <xdr:cNvPr id="8" name="Picture 7" descr="facebook.gif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95325" y="7515225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0</xdr:row>
      <xdr:rowOff>28575</xdr:rowOff>
    </xdr:from>
    <xdr:to>
      <xdr:col>2</xdr:col>
      <xdr:colOff>1676401</xdr:colOff>
      <xdr:row>4</xdr:row>
      <xdr:rowOff>6117</xdr:rowOff>
    </xdr:to>
    <xdr:pic>
      <xdr:nvPicPr>
        <xdr:cNvPr id="9" name="Picture 8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85801" y="28575"/>
          <a:ext cx="1733550" cy="739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101"/>
  <sheetViews>
    <sheetView tabSelected="1" zoomScale="110" zoomScaleNormal="110" workbookViewId="0">
      <selection activeCell="S10" sqref="S10"/>
    </sheetView>
  </sheetViews>
  <sheetFormatPr baseColWidth="10" defaultColWidth="9.140625" defaultRowHeight="15" x14ac:dyDescent="0.2"/>
  <cols>
    <col min="1" max="1" width="10.28515625" style="2" customWidth="1"/>
    <col min="2" max="2" width="0.85546875" style="5" customWidth="1"/>
    <col min="3" max="3" width="42" style="1" customWidth="1"/>
    <col min="4" max="5" width="9.140625" style="1"/>
    <col min="6" max="6" width="0.85546875" style="5" customWidth="1"/>
    <col min="7" max="9" width="9.140625" style="15"/>
    <col min="10" max="10" width="14.85546875" style="15" customWidth="1"/>
    <col min="11" max="12" width="1.5703125" style="22" hidden="1" customWidth="1"/>
    <col min="13" max="13" width="37.85546875" style="21" hidden="1" customWidth="1"/>
    <col min="14" max="18" width="16.28515625" style="21" hidden="1" customWidth="1"/>
    <col min="19" max="22" width="16.28515625" style="15" customWidth="1"/>
    <col min="23" max="27" width="9.140625" style="15"/>
    <col min="28" max="16384" width="9.140625" style="2"/>
  </cols>
  <sheetData>
    <row r="1" spans="2:17" x14ac:dyDescent="0.2">
      <c r="B1" s="2"/>
      <c r="C1" s="7"/>
      <c r="D1" s="7"/>
      <c r="E1" s="7"/>
      <c r="F1" s="7"/>
      <c r="G1" s="14"/>
      <c r="H1" s="14"/>
      <c r="I1" s="14"/>
      <c r="J1" s="14"/>
      <c r="K1" s="19"/>
      <c r="L1" s="19"/>
      <c r="M1" s="20"/>
      <c r="N1" s="20"/>
      <c r="O1" s="20"/>
      <c r="P1" s="20"/>
      <c r="Q1" s="20"/>
    </row>
    <row r="2" spans="2:17" x14ac:dyDescent="0.2">
      <c r="B2" s="2"/>
      <c r="C2" s="2"/>
      <c r="D2" s="2"/>
      <c r="E2" s="2"/>
      <c r="F2" s="2"/>
    </row>
    <row r="3" spans="2:17" x14ac:dyDescent="0.2">
      <c r="B3" s="2"/>
      <c r="C3" s="2"/>
      <c r="D3" s="2"/>
      <c r="E3" s="2"/>
      <c r="F3" s="2"/>
    </row>
    <row r="4" spans="2:17" x14ac:dyDescent="0.2">
      <c r="B4" s="2"/>
      <c r="C4" s="2"/>
      <c r="D4" s="2"/>
      <c r="E4" s="2"/>
      <c r="F4" s="3"/>
    </row>
    <row r="5" spans="2:17" ht="15.75" x14ac:dyDescent="0.25">
      <c r="C5" s="27" t="s">
        <v>45</v>
      </c>
      <c r="D5" s="28"/>
      <c r="E5" s="28"/>
      <c r="F5" s="6"/>
      <c r="H5" s="16" t="s">
        <v>78</v>
      </c>
      <c r="I5" s="15" t="s">
        <v>83</v>
      </c>
    </row>
    <row r="6" spans="2:17" ht="18.75" x14ac:dyDescent="0.25">
      <c r="C6" s="10" t="s">
        <v>88</v>
      </c>
      <c r="D6" s="4">
        <f>VLOOKUP(C6,P6:Q21,2,FALSE)</f>
        <v>0.22</v>
      </c>
      <c r="E6" s="4" t="s">
        <v>46</v>
      </c>
      <c r="H6" s="17"/>
      <c r="I6" s="15" t="s">
        <v>84</v>
      </c>
      <c r="M6" s="21" t="s">
        <v>47</v>
      </c>
      <c r="P6" s="23" t="s">
        <v>47</v>
      </c>
    </row>
    <row r="7" spans="2:17" ht="18.75" x14ac:dyDescent="0.25">
      <c r="C7" s="27" t="s">
        <v>60</v>
      </c>
      <c r="D7" s="27"/>
      <c r="E7" s="27"/>
      <c r="M7" s="21" t="s">
        <v>65</v>
      </c>
      <c r="N7" s="21">
        <v>3.5000000000000003E-2</v>
      </c>
      <c r="P7" s="24" t="s">
        <v>89</v>
      </c>
      <c r="Q7" s="21">
        <v>0.25</v>
      </c>
    </row>
    <row r="8" spans="2:17" ht="18" x14ac:dyDescent="0.2">
      <c r="C8" s="9" t="s">
        <v>62</v>
      </c>
      <c r="D8" s="10">
        <v>40</v>
      </c>
      <c r="E8" s="4" t="s">
        <v>7</v>
      </c>
      <c r="M8" s="21" t="s">
        <v>64</v>
      </c>
      <c r="N8" s="21">
        <v>3.5000000000000003E-2</v>
      </c>
      <c r="P8" s="21" t="s">
        <v>90</v>
      </c>
      <c r="Q8" s="21">
        <v>0.24</v>
      </c>
    </row>
    <row r="9" spans="2:17" ht="18" x14ac:dyDescent="0.2">
      <c r="C9" s="9" t="s">
        <v>63</v>
      </c>
      <c r="D9" s="10">
        <v>100</v>
      </c>
      <c r="E9" s="4" t="s">
        <v>8</v>
      </c>
      <c r="M9" s="21" t="s">
        <v>66</v>
      </c>
      <c r="N9" s="21">
        <v>3.5000000000000003E-2</v>
      </c>
      <c r="P9" s="21" t="s">
        <v>91</v>
      </c>
      <c r="Q9" s="21">
        <v>0.23</v>
      </c>
    </row>
    <row r="10" spans="2:17" ht="18.75" x14ac:dyDescent="0.25">
      <c r="C10" s="27" t="s">
        <v>61</v>
      </c>
      <c r="D10" s="27"/>
      <c r="E10" s="27"/>
      <c r="F10" s="6"/>
      <c r="M10" s="21" t="s">
        <v>67</v>
      </c>
      <c r="N10" s="21">
        <v>0.03</v>
      </c>
      <c r="P10" s="24" t="s">
        <v>92</v>
      </c>
      <c r="Q10" s="21">
        <v>0.22</v>
      </c>
    </row>
    <row r="11" spans="2:17" ht="18" x14ac:dyDescent="0.2">
      <c r="C11" s="4" t="s">
        <v>0</v>
      </c>
      <c r="D11" s="4">
        <f>D8/D9</f>
        <v>0.4</v>
      </c>
      <c r="E11" s="5"/>
      <c r="M11" s="21" t="s">
        <v>68</v>
      </c>
      <c r="N11" s="21">
        <v>3.3000000000000002E-2</v>
      </c>
      <c r="P11" s="21" t="s">
        <v>93</v>
      </c>
      <c r="Q11" s="21">
        <v>0.21</v>
      </c>
    </row>
    <row r="12" spans="2:17" ht="18" x14ac:dyDescent="0.2">
      <c r="C12" s="4" t="s">
        <v>1</v>
      </c>
      <c r="D12" s="4">
        <f>D11*D11</f>
        <v>0.16000000000000003</v>
      </c>
      <c r="E12" s="5"/>
      <c r="F12" s="6"/>
      <c r="M12" s="21" t="s">
        <v>69</v>
      </c>
      <c r="N12" s="21">
        <v>3.3000000000000002E-2</v>
      </c>
      <c r="P12" s="21" t="s">
        <v>94</v>
      </c>
      <c r="Q12" s="21">
        <v>0.2</v>
      </c>
    </row>
    <row r="13" spans="2:17" ht="18" x14ac:dyDescent="0.2">
      <c r="C13" s="4" t="s">
        <v>48</v>
      </c>
      <c r="D13" s="4">
        <f>0.05+(1.65*D11)-(0.6*D12)</f>
        <v>0.6140000000000001</v>
      </c>
      <c r="E13" s="4" t="s">
        <v>46</v>
      </c>
      <c r="F13" s="6"/>
      <c r="M13" s="21" t="s">
        <v>70</v>
      </c>
      <c r="N13" s="21">
        <v>3.5999999999999997E-2</v>
      </c>
      <c r="P13" s="21" t="s">
        <v>95</v>
      </c>
      <c r="Q13" s="21">
        <v>0.19</v>
      </c>
    </row>
    <row r="14" spans="2:17" ht="18" x14ac:dyDescent="0.2">
      <c r="C14" s="4" t="s">
        <v>50</v>
      </c>
      <c r="D14" s="4">
        <f>1/D13</f>
        <v>1.6286644951140063</v>
      </c>
      <c r="E14" s="4" t="s">
        <v>49</v>
      </c>
      <c r="F14" s="6"/>
      <c r="M14" s="21" t="s">
        <v>5</v>
      </c>
      <c r="N14" s="21">
        <v>2.3E-2</v>
      </c>
      <c r="P14" s="21" t="s">
        <v>96</v>
      </c>
      <c r="Q14" s="21">
        <v>0.18</v>
      </c>
    </row>
    <row r="15" spans="2:17" ht="16.149999999999999" customHeight="1" x14ac:dyDescent="0.2">
      <c r="C15" s="13"/>
      <c r="D15" s="13"/>
      <c r="E15" s="13"/>
      <c r="F15" s="6"/>
      <c r="M15" s="21" t="s">
        <v>6</v>
      </c>
      <c r="N15" s="21">
        <v>2.1000000000000001E-2</v>
      </c>
      <c r="P15" s="21" t="s">
        <v>97</v>
      </c>
      <c r="Q15" s="21">
        <v>0.17</v>
      </c>
    </row>
    <row r="16" spans="2:17" ht="18.75" x14ac:dyDescent="0.25">
      <c r="C16" s="27" t="s">
        <v>57</v>
      </c>
      <c r="D16" s="27"/>
      <c r="E16" s="27"/>
      <c r="F16" s="6"/>
      <c r="M16" s="21" t="s">
        <v>71</v>
      </c>
      <c r="N16" s="21">
        <v>2.3E-2</v>
      </c>
      <c r="P16" s="21" t="s">
        <v>98</v>
      </c>
      <c r="Q16" s="21">
        <v>0.16</v>
      </c>
    </row>
    <row r="17" spans="3:17" ht="18" x14ac:dyDescent="0.2">
      <c r="C17" s="12" t="s">
        <v>4</v>
      </c>
      <c r="D17" s="5"/>
      <c r="E17" s="5"/>
      <c r="M17" s="21" t="s">
        <v>72</v>
      </c>
      <c r="N17" s="21">
        <v>7.0000000000000001E-3</v>
      </c>
      <c r="P17" s="21" t="s">
        <v>99</v>
      </c>
      <c r="Q17" s="21">
        <v>0.15</v>
      </c>
    </row>
    <row r="18" spans="3:17" ht="18" x14ac:dyDescent="0.2">
      <c r="C18" s="10" t="s">
        <v>64</v>
      </c>
      <c r="D18" s="4">
        <f>VLOOKUP(C18,M6:N22,2,FALSE)</f>
        <v>3.5000000000000003E-2</v>
      </c>
      <c r="E18" s="4" t="s">
        <v>51</v>
      </c>
      <c r="M18" s="21" t="s">
        <v>87</v>
      </c>
      <c r="N18" s="21">
        <v>0.05</v>
      </c>
      <c r="P18" s="21" t="s">
        <v>100</v>
      </c>
      <c r="Q18" s="21">
        <v>0.14000000000000001</v>
      </c>
    </row>
    <row r="19" spans="3:17" ht="18" x14ac:dyDescent="0.2">
      <c r="C19" s="12" t="s">
        <v>80</v>
      </c>
      <c r="D19" s="5"/>
      <c r="E19" s="5"/>
      <c r="F19" s="6"/>
      <c r="M19" s="21" t="s">
        <v>73</v>
      </c>
      <c r="N19" s="21">
        <v>3.5000000000000003E-2</v>
      </c>
      <c r="P19" s="25" t="s">
        <v>101</v>
      </c>
      <c r="Q19" s="21">
        <v>0.13</v>
      </c>
    </row>
    <row r="20" spans="3:17" ht="18" x14ac:dyDescent="0.2">
      <c r="C20" s="10" t="s">
        <v>13</v>
      </c>
      <c r="D20" s="4">
        <f>VLOOKUP(C20,M33:N59,2,FALSE)</f>
        <v>40</v>
      </c>
      <c r="E20" s="4" t="s">
        <v>2</v>
      </c>
      <c r="M20" s="21" t="s">
        <v>74</v>
      </c>
      <c r="N20" s="21">
        <v>0.03</v>
      </c>
      <c r="P20" s="21" t="s">
        <v>102</v>
      </c>
      <c r="Q20" s="21">
        <v>0.12</v>
      </c>
    </row>
    <row r="21" spans="3:17" ht="18" x14ac:dyDescent="0.2">
      <c r="C21" s="4" t="s">
        <v>52</v>
      </c>
      <c r="D21" s="4">
        <f>(D20/D18)/1000</f>
        <v>1.1428571428571426</v>
      </c>
      <c r="E21" s="4" t="s">
        <v>49</v>
      </c>
      <c r="M21" s="21" t="s">
        <v>75</v>
      </c>
      <c r="N21" s="21">
        <v>2.7E-2</v>
      </c>
      <c r="P21" s="21" t="s">
        <v>103</v>
      </c>
      <c r="Q21" s="21">
        <v>0.11</v>
      </c>
    </row>
    <row r="22" spans="3:17" x14ac:dyDescent="0.2">
      <c r="C22" s="12" t="s">
        <v>81</v>
      </c>
      <c r="D22" s="5"/>
      <c r="E22" s="5"/>
      <c r="G22" s="18"/>
      <c r="H22" s="18"/>
      <c r="I22" s="18"/>
      <c r="J22" s="18"/>
      <c r="M22" s="21" t="s">
        <v>76</v>
      </c>
      <c r="N22" s="21">
        <v>2.3E-2</v>
      </c>
    </row>
    <row r="23" spans="3:17" x14ac:dyDescent="0.2">
      <c r="C23" s="10" t="s">
        <v>66</v>
      </c>
      <c r="D23" s="4">
        <f>VLOOKUP(C23,M6:N22,2,FALSE)</f>
        <v>3.5000000000000003E-2</v>
      </c>
      <c r="E23" s="4" t="s">
        <v>51</v>
      </c>
      <c r="M23" s="21" t="s">
        <v>77</v>
      </c>
      <c r="N23" s="21">
        <v>2.1000000000000001E-2</v>
      </c>
    </row>
    <row r="24" spans="3:17" x14ac:dyDescent="0.2">
      <c r="C24" s="12" t="s">
        <v>82</v>
      </c>
      <c r="D24" s="5"/>
      <c r="E24" s="5"/>
    </row>
    <row r="25" spans="3:17" x14ac:dyDescent="0.2">
      <c r="C25" s="10" t="s">
        <v>12</v>
      </c>
      <c r="D25" s="4">
        <f>VLOOKUP(C25,M33:N59,2,FALSE)</f>
        <v>30</v>
      </c>
      <c r="E25" s="4" t="s">
        <v>2</v>
      </c>
    </row>
    <row r="26" spans="3:17" ht="18" x14ac:dyDescent="0.2">
      <c r="C26" s="4" t="s">
        <v>52</v>
      </c>
      <c r="D26" s="4">
        <f>IF(D23=0,0,((D25/D23)/1000))</f>
        <v>0.8571428571428571</v>
      </c>
      <c r="E26" s="4" t="s">
        <v>49</v>
      </c>
    </row>
    <row r="27" spans="3:17" ht="4.5" customHeight="1" x14ac:dyDescent="0.2">
      <c r="C27" s="13"/>
      <c r="D27" s="13"/>
      <c r="E27" s="13"/>
      <c r="F27" s="6"/>
    </row>
    <row r="28" spans="3:17" ht="15.75" x14ac:dyDescent="0.25">
      <c r="C28" s="26" t="s">
        <v>58</v>
      </c>
      <c r="D28" s="26"/>
      <c r="E28" s="26"/>
    </row>
    <row r="29" spans="3:17" x14ac:dyDescent="0.2">
      <c r="C29" s="8" t="s">
        <v>85</v>
      </c>
      <c r="D29" s="4"/>
      <c r="E29" s="5"/>
      <c r="O29" s="21" t="s">
        <v>3</v>
      </c>
    </row>
    <row r="30" spans="3:17" x14ac:dyDescent="0.2">
      <c r="C30" s="10" t="s">
        <v>39</v>
      </c>
      <c r="D30" s="4">
        <f>VLOOKUP(C30,M68:N77,2,FALSE)</f>
        <v>40</v>
      </c>
      <c r="E30" s="4" t="s">
        <v>2</v>
      </c>
    </row>
    <row r="31" spans="3:17" x14ac:dyDescent="0.2">
      <c r="C31" s="8" t="s">
        <v>86</v>
      </c>
      <c r="D31" s="4"/>
      <c r="E31" s="5"/>
    </row>
    <row r="32" spans="3:17" ht="15.75" x14ac:dyDescent="0.25">
      <c r="C32" s="11" t="s">
        <v>36</v>
      </c>
      <c r="D32" s="4">
        <f>VLOOKUP(C32,M60:N66,2,FALSE)</f>
        <v>2.2000000000000002</v>
      </c>
      <c r="E32" s="5"/>
    </row>
    <row r="33" spans="2:18" ht="18" x14ac:dyDescent="0.2">
      <c r="C33" s="4" t="s">
        <v>54</v>
      </c>
      <c r="D33" s="4">
        <f>D30/D32/1000</f>
        <v>1.8181818181818181E-2</v>
      </c>
      <c r="E33" s="4" t="s">
        <v>49</v>
      </c>
      <c r="M33" s="21" t="s">
        <v>47</v>
      </c>
    </row>
    <row r="34" spans="2:18" ht="4.5" customHeight="1" x14ac:dyDescent="0.2">
      <c r="C34" s="13"/>
      <c r="D34" s="13"/>
      <c r="E34" s="13"/>
      <c r="M34" s="21" t="s">
        <v>9</v>
      </c>
      <c r="N34" s="21">
        <v>10</v>
      </c>
    </row>
    <row r="35" spans="2:18" ht="15.75" x14ac:dyDescent="0.25">
      <c r="C35" s="26" t="s">
        <v>59</v>
      </c>
      <c r="D35" s="26"/>
      <c r="E35" s="26"/>
      <c r="M35" s="21" t="s">
        <v>10</v>
      </c>
      <c r="N35" s="21">
        <v>20</v>
      </c>
    </row>
    <row r="36" spans="2:18" ht="18" x14ac:dyDescent="0.2">
      <c r="C36" s="4" t="s">
        <v>55</v>
      </c>
      <c r="D36" s="4">
        <f>D14+D21+D33+D26</f>
        <v>3.646846313295824</v>
      </c>
      <c r="E36" s="4" t="s">
        <v>53</v>
      </c>
      <c r="M36" s="21" t="s">
        <v>11</v>
      </c>
      <c r="N36" s="21">
        <v>25</v>
      </c>
    </row>
    <row r="37" spans="2:18" ht="18" x14ac:dyDescent="0.2">
      <c r="C37" s="4" t="s">
        <v>56</v>
      </c>
      <c r="D37" s="4">
        <f>1/D36</f>
        <v>0.27420952628416462</v>
      </c>
      <c r="E37" s="4" t="s">
        <v>46</v>
      </c>
      <c r="M37" s="21" t="s">
        <v>12</v>
      </c>
      <c r="N37" s="21">
        <v>30</v>
      </c>
    </row>
    <row r="38" spans="2:18" x14ac:dyDescent="0.2">
      <c r="C38" s="5"/>
      <c r="D38" s="5"/>
      <c r="E38" s="5"/>
      <c r="M38" s="22" t="s">
        <v>13</v>
      </c>
      <c r="N38" s="22">
        <v>40</v>
      </c>
    </row>
    <row r="39" spans="2:18" x14ac:dyDescent="0.2">
      <c r="C39" s="4"/>
      <c r="D39" s="4"/>
      <c r="E39" s="4"/>
      <c r="M39" s="22" t="s">
        <v>14</v>
      </c>
      <c r="N39" s="22">
        <v>45</v>
      </c>
      <c r="O39" s="22"/>
      <c r="P39" s="22"/>
      <c r="Q39" s="22"/>
      <c r="R39" s="22"/>
    </row>
    <row r="40" spans="2:18" x14ac:dyDescent="0.2">
      <c r="C40" s="4"/>
      <c r="D40" s="4"/>
      <c r="E40" s="4"/>
      <c r="M40" s="22" t="s">
        <v>15</v>
      </c>
      <c r="N40" s="22">
        <v>50</v>
      </c>
      <c r="O40" s="22"/>
      <c r="P40" s="22"/>
      <c r="Q40" s="22"/>
      <c r="R40" s="22"/>
    </row>
    <row r="41" spans="2:18" x14ac:dyDescent="0.2">
      <c r="C41" s="4"/>
      <c r="D41" s="4"/>
      <c r="E41" s="4"/>
      <c r="M41" s="22" t="s">
        <v>16</v>
      </c>
      <c r="N41" s="22">
        <v>60</v>
      </c>
      <c r="O41" s="22"/>
      <c r="P41" s="22"/>
      <c r="Q41" s="22"/>
      <c r="R41" s="22"/>
    </row>
    <row r="42" spans="2:18" x14ac:dyDescent="0.2">
      <c r="B42" s="2"/>
      <c r="C42" s="15"/>
      <c r="D42" s="15"/>
      <c r="E42" s="15"/>
      <c r="F42" s="15"/>
      <c r="M42" s="22" t="s">
        <v>17</v>
      </c>
      <c r="N42" s="22">
        <v>70</v>
      </c>
      <c r="O42" s="22"/>
      <c r="P42" s="22"/>
      <c r="Q42" s="22"/>
      <c r="R42" s="22"/>
    </row>
    <row r="43" spans="2:18" x14ac:dyDescent="0.2">
      <c r="B43" s="2"/>
      <c r="C43" s="15"/>
      <c r="D43" s="15"/>
      <c r="E43" s="15"/>
      <c r="F43" s="15"/>
      <c r="M43" s="22" t="s">
        <v>18</v>
      </c>
      <c r="N43" s="22">
        <v>75</v>
      </c>
      <c r="O43" s="22"/>
      <c r="P43" s="22"/>
      <c r="Q43" s="22"/>
      <c r="R43" s="22"/>
    </row>
    <row r="44" spans="2:18" x14ac:dyDescent="0.2">
      <c r="B44" s="2"/>
      <c r="C44" s="15"/>
      <c r="D44" s="15"/>
      <c r="E44" s="15"/>
      <c r="F44" s="15"/>
      <c r="M44" s="22" t="s">
        <v>19</v>
      </c>
      <c r="N44" s="22">
        <v>80</v>
      </c>
      <c r="O44" s="22"/>
      <c r="P44" s="22"/>
      <c r="Q44" s="22"/>
      <c r="R44" s="22"/>
    </row>
    <row r="45" spans="2:18" x14ac:dyDescent="0.2">
      <c r="B45" s="2"/>
      <c r="C45" s="15"/>
      <c r="D45" s="15"/>
      <c r="E45" s="15"/>
      <c r="F45" s="15"/>
      <c r="M45" s="22" t="s">
        <v>20</v>
      </c>
      <c r="N45" s="22">
        <v>90</v>
      </c>
      <c r="O45" s="22"/>
      <c r="P45" s="22"/>
      <c r="Q45" s="22"/>
      <c r="R45" s="22"/>
    </row>
    <row r="46" spans="2:18" x14ac:dyDescent="0.2">
      <c r="B46" s="2"/>
      <c r="C46" s="15"/>
      <c r="D46" s="15"/>
      <c r="E46" s="15"/>
      <c r="F46" s="15"/>
      <c r="M46" s="22" t="s">
        <v>21</v>
      </c>
      <c r="N46" s="22">
        <v>100</v>
      </c>
      <c r="O46" s="22"/>
      <c r="P46" s="22"/>
      <c r="Q46" s="22"/>
      <c r="R46" s="22"/>
    </row>
    <row r="47" spans="2:18" x14ac:dyDescent="0.2">
      <c r="B47" s="2"/>
      <c r="C47" s="15"/>
      <c r="D47" s="15"/>
      <c r="E47" s="15"/>
      <c r="F47" s="15"/>
      <c r="M47" s="22" t="s">
        <v>22</v>
      </c>
      <c r="N47" s="22">
        <v>110</v>
      </c>
      <c r="O47" s="22"/>
      <c r="P47" s="22"/>
      <c r="Q47" s="22"/>
      <c r="R47" s="22"/>
    </row>
    <row r="48" spans="2:18" x14ac:dyDescent="0.2">
      <c r="B48" s="2"/>
      <c r="C48" s="15"/>
      <c r="D48" s="15"/>
      <c r="E48" s="15"/>
      <c r="F48" s="15"/>
      <c r="M48" s="22" t="s">
        <v>23</v>
      </c>
      <c r="N48" s="22">
        <v>120</v>
      </c>
      <c r="O48" s="22"/>
      <c r="P48" s="22"/>
      <c r="Q48" s="22"/>
      <c r="R48" s="22"/>
    </row>
    <row r="49" spans="2:18" x14ac:dyDescent="0.2">
      <c r="B49" s="2"/>
      <c r="C49" s="15"/>
      <c r="D49" s="15"/>
      <c r="E49" s="15"/>
      <c r="F49" s="15"/>
      <c r="M49" s="22" t="s">
        <v>24</v>
      </c>
      <c r="N49" s="22">
        <v>125</v>
      </c>
      <c r="O49" s="22"/>
      <c r="P49" s="22"/>
      <c r="Q49" s="22"/>
      <c r="R49" s="22"/>
    </row>
    <row r="50" spans="2:18" x14ac:dyDescent="0.2">
      <c r="B50" s="2"/>
      <c r="C50" s="15"/>
      <c r="D50" s="15"/>
      <c r="E50" s="15"/>
      <c r="F50" s="15"/>
      <c r="M50" s="22" t="s">
        <v>25</v>
      </c>
      <c r="N50" s="22">
        <v>130</v>
      </c>
      <c r="O50" s="22"/>
      <c r="P50" s="22"/>
      <c r="Q50" s="22"/>
      <c r="R50" s="22"/>
    </row>
    <row r="51" spans="2:18" x14ac:dyDescent="0.2">
      <c r="B51" s="2"/>
      <c r="C51" s="15"/>
      <c r="D51" s="15"/>
      <c r="E51" s="15"/>
      <c r="F51" s="15"/>
      <c r="M51" s="22" t="s">
        <v>26</v>
      </c>
      <c r="N51" s="22">
        <v>140</v>
      </c>
      <c r="O51" s="22"/>
      <c r="P51" s="22"/>
      <c r="Q51" s="22"/>
      <c r="R51" s="22"/>
    </row>
    <row r="52" spans="2:18" x14ac:dyDescent="0.2">
      <c r="B52" s="2"/>
      <c r="C52" s="15"/>
      <c r="D52" s="15"/>
      <c r="E52" s="15"/>
      <c r="F52" s="15"/>
      <c r="M52" s="22" t="s">
        <v>27</v>
      </c>
      <c r="N52" s="22">
        <v>150</v>
      </c>
      <c r="O52" s="22"/>
      <c r="P52" s="22"/>
      <c r="Q52" s="22"/>
      <c r="R52" s="22"/>
    </row>
    <row r="53" spans="2:18" x14ac:dyDescent="0.2">
      <c r="B53" s="2"/>
      <c r="C53" s="15"/>
      <c r="D53" s="15"/>
      <c r="E53" s="15"/>
      <c r="F53" s="15"/>
      <c r="M53" s="22" t="s">
        <v>28</v>
      </c>
      <c r="N53" s="22">
        <v>160</v>
      </c>
      <c r="O53" s="22"/>
      <c r="P53" s="22"/>
      <c r="Q53" s="22"/>
      <c r="R53" s="22"/>
    </row>
    <row r="54" spans="2:18" x14ac:dyDescent="0.2">
      <c r="B54" s="2"/>
      <c r="C54" s="15"/>
      <c r="D54" s="15"/>
      <c r="E54" s="15"/>
      <c r="F54" s="15"/>
      <c r="M54" s="22" t="s">
        <v>29</v>
      </c>
      <c r="N54" s="22">
        <v>170</v>
      </c>
      <c r="O54" s="22"/>
      <c r="P54" s="22"/>
      <c r="Q54" s="22"/>
      <c r="R54" s="22"/>
    </row>
    <row r="55" spans="2:18" x14ac:dyDescent="0.2">
      <c r="B55" s="2"/>
      <c r="C55" s="15"/>
      <c r="D55" s="15"/>
      <c r="E55" s="15"/>
      <c r="F55" s="15"/>
      <c r="M55" s="22" t="s">
        <v>30</v>
      </c>
      <c r="N55" s="22">
        <v>180</v>
      </c>
      <c r="O55" s="22"/>
      <c r="P55" s="22"/>
      <c r="Q55" s="22"/>
      <c r="R55" s="22"/>
    </row>
    <row r="56" spans="2:18" x14ac:dyDescent="0.2">
      <c r="B56" s="2"/>
      <c r="C56" s="15"/>
      <c r="D56" s="15"/>
      <c r="E56" s="15"/>
      <c r="F56" s="15"/>
      <c r="M56" s="22" t="s">
        <v>31</v>
      </c>
      <c r="N56" s="22">
        <v>190</v>
      </c>
      <c r="O56" s="22"/>
      <c r="P56" s="22"/>
      <c r="Q56" s="22"/>
      <c r="R56" s="22"/>
    </row>
    <row r="57" spans="2:18" x14ac:dyDescent="0.2">
      <c r="B57" s="2"/>
      <c r="C57" s="15"/>
      <c r="D57" s="15"/>
      <c r="E57" s="15"/>
      <c r="F57" s="15"/>
      <c r="M57" s="22" t="s">
        <v>32</v>
      </c>
      <c r="N57" s="22">
        <v>200</v>
      </c>
      <c r="O57" s="22"/>
      <c r="P57" s="22"/>
      <c r="Q57" s="22"/>
      <c r="R57" s="22"/>
    </row>
    <row r="58" spans="2:18" x14ac:dyDescent="0.2">
      <c r="B58" s="2"/>
      <c r="C58" s="15"/>
      <c r="D58" s="15"/>
      <c r="E58" s="15"/>
      <c r="F58" s="15"/>
      <c r="M58" s="22"/>
      <c r="N58" s="22"/>
      <c r="O58" s="22"/>
      <c r="P58" s="22"/>
      <c r="Q58" s="22"/>
      <c r="R58" s="22"/>
    </row>
    <row r="59" spans="2:18" x14ac:dyDescent="0.2">
      <c r="B59" s="2"/>
      <c r="C59" s="2"/>
      <c r="D59" s="2"/>
      <c r="E59" s="2"/>
      <c r="F59" s="2"/>
      <c r="M59" s="22"/>
      <c r="N59" s="22"/>
      <c r="O59" s="22"/>
      <c r="P59" s="22"/>
      <c r="Q59" s="22"/>
      <c r="R59" s="22"/>
    </row>
    <row r="60" spans="2:18" x14ac:dyDescent="0.2">
      <c r="B60" s="2"/>
      <c r="C60" s="2"/>
      <c r="D60" s="2"/>
      <c r="E60" s="2"/>
      <c r="F60" s="2"/>
      <c r="M60" s="22" t="s">
        <v>47</v>
      </c>
      <c r="N60" s="22"/>
      <c r="O60" s="22"/>
      <c r="P60" s="22"/>
      <c r="Q60" s="22"/>
      <c r="R60" s="22"/>
    </row>
    <row r="61" spans="2:18" x14ac:dyDescent="0.2">
      <c r="B61" s="2"/>
      <c r="C61" s="2"/>
      <c r="D61" s="2"/>
      <c r="E61" s="2"/>
      <c r="F61" s="2"/>
      <c r="M61" s="22" t="s">
        <v>33</v>
      </c>
      <c r="N61" s="22">
        <v>2.2000000000000002</v>
      </c>
      <c r="O61" s="22"/>
      <c r="P61" s="22"/>
      <c r="Q61" s="22"/>
      <c r="R61" s="22"/>
    </row>
    <row r="62" spans="2:18" x14ac:dyDescent="0.2">
      <c r="B62" s="2"/>
      <c r="C62" s="2"/>
      <c r="D62" s="2"/>
      <c r="E62" s="2"/>
      <c r="F62" s="2"/>
      <c r="M62" s="22" t="s">
        <v>34</v>
      </c>
      <c r="N62" s="22">
        <v>2.2000000000000002</v>
      </c>
      <c r="O62" s="22"/>
      <c r="P62" s="22"/>
      <c r="Q62" s="22"/>
      <c r="R62" s="22"/>
    </row>
    <row r="63" spans="2:18" x14ac:dyDescent="0.2">
      <c r="B63" s="2"/>
      <c r="C63" s="2"/>
      <c r="D63" s="2"/>
      <c r="E63" s="2"/>
      <c r="F63" s="2"/>
      <c r="M63" s="22" t="s">
        <v>35</v>
      </c>
      <c r="N63" s="22">
        <v>2.2000000000000002</v>
      </c>
      <c r="O63" s="22"/>
      <c r="P63" s="22"/>
      <c r="Q63" s="22"/>
      <c r="R63" s="22"/>
    </row>
    <row r="64" spans="2:18" x14ac:dyDescent="0.2">
      <c r="B64" s="2"/>
      <c r="C64" s="2"/>
      <c r="D64" s="2"/>
      <c r="E64" s="2"/>
      <c r="F64" s="2"/>
      <c r="M64" s="22" t="s">
        <v>36</v>
      </c>
      <c r="N64" s="22">
        <v>2.2000000000000002</v>
      </c>
      <c r="O64" s="22"/>
      <c r="P64" s="22"/>
      <c r="Q64" s="22"/>
      <c r="R64" s="22"/>
    </row>
    <row r="65" spans="2:18" x14ac:dyDescent="0.2">
      <c r="B65" s="2"/>
      <c r="C65" s="2"/>
      <c r="D65" s="2"/>
      <c r="E65" s="2"/>
      <c r="F65" s="2"/>
      <c r="M65" s="22" t="s">
        <v>37</v>
      </c>
      <c r="N65" s="22">
        <v>2.2000000000000002</v>
      </c>
      <c r="O65" s="22"/>
      <c r="P65" s="22"/>
      <c r="Q65" s="22"/>
      <c r="R65" s="22"/>
    </row>
    <row r="66" spans="2:18" x14ac:dyDescent="0.2">
      <c r="B66" s="2"/>
      <c r="C66" s="2"/>
      <c r="D66" s="2"/>
      <c r="E66" s="2"/>
      <c r="F66" s="2"/>
      <c r="M66" s="22" t="s">
        <v>79</v>
      </c>
      <c r="N66" s="22">
        <v>2.2000000000000002</v>
      </c>
      <c r="O66" s="22"/>
      <c r="P66" s="22"/>
      <c r="Q66" s="22"/>
      <c r="R66" s="22"/>
    </row>
    <row r="67" spans="2:18" x14ac:dyDescent="0.2">
      <c r="B67" s="2"/>
      <c r="C67" s="2"/>
      <c r="D67" s="2"/>
      <c r="E67" s="2"/>
      <c r="F67" s="2"/>
      <c r="M67" s="22"/>
      <c r="N67" s="22"/>
      <c r="O67" s="22"/>
      <c r="P67" s="22"/>
      <c r="Q67" s="22"/>
      <c r="R67" s="22"/>
    </row>
    <row r="68" spans="2:18" x14ac:dyDescent="0.2">
      <c r="B68" s="2"/>
      <c r="C68" s="2"/>
      <c r="D68" s="2"/>
      <c r="E68" s="2"/>
      <c r="F68" s="2"/>
      <c r="M68" s="22" t="s">
        <v>47</v>
      </c>
      <c r="N68" s="22"/>
      <c r="O68" s="22"/>
      <c r="P68" s="22"/>
      <c r="Q68" s="22"/>
      <c r="R68" s="22"/>
    </row>
    <row r="69" spans="2:18" x14ac:dyDescent="0.2">
      <c r="B69" s="2"/>
      <c r="C69" s="2"/>
      <c r="D69" s="2"/>
      <c r="E69" s="2"/>
      <c r="F69" s="2"/>
      <c r="M69" s="22" t="s">
        <v>38</v>
      </c>
      <c r="N69" s="22">
        <v>35</v>
      </c>
      <c r="O69" s="22"/>
      <c r="P69" s="22"/>
      <c r="Q69" s="22"/>
      <c r="R69" s="22"/>
    </row>
    <row r="70" spans="2:18" x14ac:dyDescent="0.2">
      <c r="B70" s="2"/>
      <c r="C70" s="2"/>
      <c r="D70" s="2"/>
      <c r="E70" s="2"/>
      <c r="F70" s="2"/>
      <c r="M70" s="22" t="s">
        <v>39</v>
      </c>
      <c r="N70" s="22">
        <v>40</v>
      </c>
      <c r="O70" s="22"/>
      <c r="P70" s="22"/>
      <c r="Q70" s="22"/>
      <c r="R70" s="22"/>
    </row>
    <row r="71" spans="2:18" x14ac:dyDescent="0.2">
      <c r="B71" s="2"/>
      <c r="C71" s="2"/>
      <c r="D71" s="2"/>
      <c r="E71" s="2"/>
      <c r="F71" s="2"/>
      <c r="M71" s="22" t="s">
        <v>40</v>
      </c>
      <c r="N71" s="22">
        <v>45</v>
      </c>
      <c r="O71" s="22"/>
      <c r="P71" s="22"/>
      <c r="Q71" s="22"/>
      <c r="R71" s="22"/>
    </row>
    <row r="72" spans="2:18" x14ac:dyDescent="0.2">
      <c r="B72" s="2"/>
      <c r="C72" s="2"/>
      <c r="D72" s="2"/>
      <c r="E72" s="2"/>
      <c r="F72" s="2"/>
      <c r="M72" s="22" t="s">
        <v>41</v>
      </c>
      <c r="N72" s="22">
        <v>50</v>
      </c>
      <c r="O72" s="22"/>
      <c r="P72" s="22"/>
      <c r="Q72" s="22"/>
      <c r="R72" s="22"/>
    </row>
    <row r="73" spans="2:18" x14ac:dyDescent="0.2">
      <c r="B73" s="2"/>
      <c r="C73" s="2"/>
      <c r="D73" s="2"/>
      <c r="E73" s="2"/>
      <c r="F73" s="2"/>
      <c r="M73" s="22" t="s">
        <v>42</v>
      </c>
      <c r="N73" s="22">
        <v>35</v>
      </c>
      <c r="O73" s="22"/>
      <c r="P73" s="22"/>
      <c r="Q73" s="22"/>
      <c r="R73" s="22"/>
    </row>
    <row r="74" spans="2:18" x14ac:dyDescent="0.2">
      <c r="B74" s="2"/>
      <c r="C74" s="2"/>
      <c r="D74" s="2"/>
      <c r="E74" s="2"/>
      <c r="F74" s="2"/>
      <c r="M74" s="22" t="s">
        <v>13</v>
      </c>
      <c r="N74" s="22">
        <v>40</v>
      </c>
      <c r="O74" s="22"/>
      <c r="P74" s="22"/>
      <c r="Q74" s="22"/>
      <c r="R74" s="22"/>
    </row>
    <row r="75" spans="2:18" x14ac:dyDescent="0.2">
      <c r="B75" s="2"/>
      <c r="C75" s="2"/>
      <c r="D75" s="2"/>
      <c r="E75" s="2"/>
      <c r="F75" s="2"/>
      <c r="M75" s="22" t="s">
        <v>14</v>
      </c>
      <c r="N75" s="22">
        <v>45</v>
      </c>
      <c r="O75" s="22"/>
      <c r="P75" s="22"/>
      <c r="Q75" s="22"/>
      <c r="R75" s="22"/>
    </row>
    <row r="76" spans="2:18" x14ac:dyDescent="0.2">
      <c r="B76" s="2"/>
      <c r="C76" s="2"/>
      <c r="D76" s="2"/>
      <c r="E76" s="2"/>
      <c r="F76" s="2"/>
      <c r="M76" s="22" t="s">
        <v>43</v>
      </c>
      <c r="N76" s="22">
        <v>50</v>
      </c>
      <c r="O76" s="22"/>
      <c r="P76" s="22"/>
      <c r="Q76" s="22"/>
      <c r="R76" s="22"/>
    </row>
    <row r="77" spans="2:18" x14ac:dyDescent="0.2">
      <c r="B77" s="2"/>
      <c r="C77" s="2"/>
      <c r="D77" s="2"/>
      <c r="E77" s="2"/>
      <c r="F77" s="2"/>
      <c r="M77" s="22" t="s">
        <v>44</v>
      </c>
      <c r="N77" s="22">
        <v>55</v>
      </c>
      <c r="O77" s="22"/>
      <c r="P77" s="22"/>
      <c r="Q77" s="22"/>
      <c r="R77" s="22"/>
    </row>
    <row r="78" spans="2:18" x14ac:dyDescent="0.2">
      <c r="B78" s="2"/>
      <c r="C78" s="2"/>
      <c r="D78" s="2"/>
      <c r="E78" s="2"/>
      <c r="F78" s="2"/>
      <c r="M78" s="22"/>
      <c r="N78" s="22"/>
      <c r="O78" s="22"/>
      <c r="P78" s="22"/>
      <c r="Q78" s="22"/>
      <c r="R78" s="22"/>
    </row>
    <row r="79" spans="2:18" x14ac:dyDescent="0.2">
      <c r="B79" s="2"/>
      <c r="C79" s="2"/>
      <c r="D79" s="2"/>
      <c r="E79" s="2"/>
      <c r="F79" s="2"/>
      <c r="M79" s="22"/>
      <c r="N79" s="22"/>
      <c r="O79" s="22"/>
      <c r="P79" s="22"/>
      <c r="Q79" s="22"/>
      <c r="R79" s="22"/>
    </row>
    <row r="80" spans="2:18" x14ac:dyDescent="0.2">
      <c r="B80" s="2"/>
      <c r="C80" s="2"/>
      <c r="D80" s="2"/>
      <c r="E80" s="2"/>
      <c r="F80" s="2"/>
      <c r="M80" s="22"/>
      <c r="N80" s="22"/>
      <c r="O80" s="22"/>
      <c r="P80" s="22"/>
      <c r="Q80" s="22"/>
      <c r="R80" s="22"/>
    </row>
    <row r="81" spans="2:18" x14ac:dyDescent="0.2">
      <c r="B81" s="2"/>
      <c r="C81" s="2"/>
      <c r="D81" s="2"/>
      <c r="E81" s="2"/>
      <c r="F81" s="2"/>
      <c r="M81" s="22"/>
      <c r="N81" s="22"/>
      <c r="O81" s="22"/>
      <c r="P81" s="22"/>
      <c r="Q81" s="22"/>
      <c r="R81" s="22"/>
    </row>
    <row r="82" spans="2:18" x14ac:dyDescent="0.2">
      <c r="B82" s="2"/>
      <c r="C82" s="2"/>
      <c r="D82" s="2"/>
      <c r="E82" s="2"/>
      <c r="F82" s="2"/>
      <c r="M82" s="22"/>
      <c r="N82" s="22"/>
      <c r="O82" s="22"/>
      <c r="P82" s="22"/>
      <c r="Q82" s="22"/>
      <c r="R82" s="22"/>
    </row>
    <row r="83" spans="2:18" x14ac:dyDescent="0.2">
      <c r="B83" s="2"/>
      <c r="C83" s="2"/>
      <c r="D83" s="2"/>
      <c r="E83" s="2"/>
      <c r="F83" s="2"/>
      <c r="M83" s="22"/>
      <c r="N83" s="22"/>
      <c r="O83" s="22"/>
      <c r="P83" s="22"/>
      <c r="Q83" s="22"/>
      <c r="R83" s="22"/>
    </row>
    <row r="84" spans="2:18" x14ac:dyDescent="0.2">
      <c r="B84" s="2"/>
      <c r="C84" s="2"/>
      <c r="D84" s="2"/>
      <c r="E84" s="2"/>
      <c r="F84" s="2"/>
      <c r="M84" s="22"/>
      <c r="N84" s="22"/>
      <c r="O84" s="22"/>
      <c r="P84" s="22"/>
      <c r="Q84" s="22"/>
      <c r="R84" s="22"/>
    </row>
    <row r="85" spans="2:18" x14ac:dyDescent="0.2">
      <c r="B85" s="2"/>
      <c r="C85" s="2"/>
      <c r="D85" s="2"/>
      <c r="E85" s="2"/>
      <c r="F85" s="2"/>
      <c r="M85" s="22"/>
      <c r="N85" s="22"/>
      <c r="O85" s="22"/>
      <c r="P85" s="22"/>
      <c r="Q85" s="22"/>
      <c r="R85" s="22"/>
    </row>
    <row r="86" spans="2:18" x14ac:dyDescent="0.2">
      <c r="B86" s="2"/>
      <c r="C86" s="2"/>
      <c r="D86" s="2"/>
      <c r="E86" s="2"/>
      <c r="F86" s="2"/>
      <c r="M86" s="22"/>
      <c r="N86" s="22"/>
      <c r="O86" s="22"/>
      <c r="P86" s="22"/>
      <c r="Q86" s="22"/>
      <c r="R86" s="22"/>
    </row>
    <row r="87" spans="2:18" x14ac:dyDescent="0.2">
      <c r="B87" s="2"/>
      <c r="C87" s="2"/>
      <c r="D87" s="2"/>
      <c r="E87" s="2"/>
      <c r="F87" s="2"/>
      <c r="M87" s="22"/>
      <c r="N87" s="22"/>
      <c r="O87" s="22"/>
      <c r="P87" s="22"/>
      <c r="Q87" s="22"/>
      <c r="R87" s="22"/>
    </row>
    <row r="88" spans="2:18" x14ac:dyDescent="0.2">
      <c r="B88" s="2"/>
      <c r="C88" s="2"/>
      <c r="D88" s="2"/>
      <c r="E88" s="2"/>
      <c r="F88" s="2"/>
      <c r="M88" s="22"/>
      <c r="N88" s="22"/>
      <c r="O88" s="22"/>
      <c r="P88" s="22"/>
      <c r="Q88" s="22"/>
      <c r="R88" s="22"/>
    </row>
    <row r="89" spans="2:18" x14ac:dyDescent="0.2">
      <c r="B89" s="2"/>
      <c r="C89" s="2"/>
      <c r="D89" s="2"/>
      <c r="E89" s="2"/>
      <c r="F89" s="2"/>
      <c r="M89" s="22"/>
      <c r="N89" s="22"/>
      <c r="O89" s="22"/>
      <c r="P89" s="22"/>
      <c r="Q89" s="22"/>
      <c r="R89" s="22"/>
    </row>
    <row r="90" spans="2:18" x14ac:dyDescent="0.2">
      <c r="B90" s="2"/>
      <c r="C90" s="2"/>
      <c r="D90" s="2"/>
      <c r="E90" s="2"/>
      <c r="F90" s="2"/>
      <c r="M90" s="22"/>
      <c r="N90" s="22"/>
      <c r="O90" s="22"/>
      <c r="P90" s="22"/>
      <c r="Q90" s="22"/>
      <c r="R90" s="22"/>
    </row>
    <row r="91" spans="2:18" x14ac:dyDescent="0.2">
      <c r="B91" s="2"/>
      <c r="C91" s="2"/>
      <c r="D91" s="2"/>
      <c r="E91" s="2"/>
      <c r="F91" s="2"/>
      <c r="M91" s="22"/>
      <c r="N91" s="22"/>
      <c r="O91" s="22"/>
      <c r="P91" s="22"/>
      <c r="Q91" s="22"/>
      <c r="R91" s="22"/>
    </row>
    <row r="92" spans="2:18" x14ac:dyDescent="0.2">
      <c r="B92" s="2"/>
      <c r="C92" s="2"/>
      <c r="D92" s="2"/>
      <c r="E92" s="2"/>
      <c r="F92" s="2"/>
      <c r="M92" s="22"/>
      <c r="N92" s="22"/>
      <c r="O92" s="22"/>
      <c r="P92" s="22"/>
      <c r="Q92" s="22"/>
      <c r="R92" s="22"/>
    </row>
    <row r="93" spans="2:18" x14ac:dyDescent="0.2">
      <c r="B93" s="2"/>
      <c r="C93" s="2"/>
      <c r="D93" s="2"/>
      <c r="E93" s="2"/>
      <c r="F93" s="2"/>
      <c r="M93" s="22"/>
      <c r="N93" s="22"/>
      <c r="O93" s="22"/>
      <c r="P93" s="22"/>
      <c r="Q93" s="22"/>
      <c r="R93" s="22"/>
    </row>
    <row r="94" spans="2:18" x14ac:dyDescent="0.2">
      <c r="B94" s="2"/>
      <c r="C94" s="2"/>
      <c r="D94" s="2"/>
      <c r="E94" s="2"/>
      <c r="F94" s="2"/>
      <c r="M94" s="22"/>
      <c r="N94" s="22"/>
      <c r="O94" s="22"/>
      <c r="P94" s="22"/>
      <c r="Q94" s="22"/>
      <c r="R94" s="22"/>
    </row>
    <row r="95" spans="2:18" x14ac:dyDescent="0.2">
      <c r="B95" s="2"/>
      <c r="C95" s="2"/>
      <c r="D95" s="2"/>
      <c r="E95" s="2"/>
      <c r="F95" s="2"/>
      <c r="M95" s="22"/>
      <c r="N95" s="22"/>
      <c r="O95" s="22"/>
      <c r="P95" s="22"/>
      <c r="Q95" s="22"/>
      <c r="R95" s="22"/>
    </row>
    <row r="96" spans="2:18" x14ac:dyDescent="0.2">
      <c r="B96" s="2"/>
      <c r="C96" s="2"/>
      <c r="D96" s="2"/>
      <c r="E96" s="2"/>
      <c r="F96" s="2"/>
      <c r="M96" s="22"/>
      <c r="N96" s="22"/>
      <c r="O96" s="22"/>
      <c r="P96" s="22"/>
      <c r="Q96" s="22"/>
      <c r="R96" s="22"/>
    </row>
    <row r="97" spans="3:5" x14ac:dyDescent="0.2">
      <c r="C97" s="2"/>
      <c r="D97" s="2"/>
      <c r="E97" s="2"/>
    </row>
    <row r="98" spans="3:5" x14ac:dyDescent="0.2">
      <c r="C98" s="2"/>
      <c r="D98" s="2"/>
      <c r="E98" s="2"/>
    </row>
    <row r="99" spans="3:5" x14ac:dyDescent="0.2">
      <c r="C99" s="2"/>
      <c r="D99" s="2"/>
      <c r="E99" s="2"/>
    </row>
    <row r="100" spans="3:5" x14ac:dyDescent="0.2">
      <c r="C100" s="2"/>
      <c r="D100" s="2"/>
      <c r="E100" s="2"/>
    </row>
    <row r="101" spans="3:5" x14ac:dyDescent="0.2">
      <c r="C101" s="2"/>
      <c r="D101" s="2"/>
      <c r="E101" s="2"/>
    </row>
  </sheetData>
  <sheetProtection selectLockedCells="1"/>
  <mergeCells count="6">
    <mergeCell ref="C35:E35"/>
    <mergeCell ref="C5:E5"/>
    <mergeCell ref="C7:E7"/>
    <mergeCell ref="C10:E10"/>
    <mergeCell ref="C16:E16"/>
    <mergeCell ref="C28:E28"/>
  </mergeCells>
  <conditionalFormatting sqref="C6 C18 C20 C30 C32">
    <cfRule type="cellIs" dxfId="11" priority="8" operator="equal">
      <formula>"Please Select"</formula>
    </cfRule>
  </conditionalFormatting>
  <conditionalFormatting sqref="C23 C25">
    <cfRule type="cellIs" dxfId="10" priority="4" operator="equal">
      <formula>"Please Select"</formula>
    </cfRule>
  </conditionalFormatting>
  <conditionalFormatting sqref="D6 D30 D32">
    <cfRule type="cellIs" dxfId="9" priority="13" operator="equal">
      <formula>0</formula>
    </cfRule>
  </conditionalFormatting>
  <conditionalFormatting sqref="D8:D9">
    <cfRule type="cellIs" dxfId="8" priority="7" operator="equal">
      <formula>0</formula>
    </cfRule>
  </conditionalFormatting>
  <conditionalFormatting sqref="D18 D20">
    <cfRule type="cellIs" dxfId="7" priority="6" operator="equal">
      <formula>0</formula>
    </cfRule>
  </conditionalFormatting>
  <conditionalFormatting sqref="D23 D25">
    <cfRule type="cellIs" dxfId="6" priority="3" operator="equal">
      <formula>0</formula>
    </cfRule>
  </conditionalFormatting>
  <conditionalFormatting sqref="D26:D27">
    <cfRule type="containsErrors" dxfId="5" priority="2">
      <formula>ISERROR(D26)</formula>
    </cfRule>
  </conditionalFormatting>
  <conditionalFormatting sqref="D33:D34">
    <cfRule type="containsErrors" dxfId="4" priority="1">
      <formula>ISERROR(D33)</formula>
    </cfRule>
  </conditionalFormatting>
  <conditionalFormatting sqref="D37">
    <cfRule type="containsErrors" dxfId="3" priority="10">
      <formula>ISERROR(D37)</formula>
    </cfRule>
    <cfRule type="cellIs" dxfId="2" priority="11" operator="lessThan">
      <formula>$D$6</formula>
    </cfRule>
    <cfRule type="cellIs" dxfId="1" priority="12" operator="greaterThan">
      <formula>$D$6</formula>
    </cfRule>
  </conditionalFormatting>
  <conditionalFormatting sqref="O10:O13 D11:D15 N17 D21 N33:N34 D36:D37">
    <cfRule type="containsErrors" dxfId="0" priority="9">
      <formula>ISERROR(D10)</formula>
    </cfRule>
  </conditionalFormatting>
  <dataValidations count="5">
    <dataValidation type="list" allowBlank="1" showInputMessage="1" showErrorMessage="1" sqref="C30" xr:uid="{00000000-0002-0000-0000-000000000000}">
      <formula1>$M$68:$M$77</formula1>
    </dataValidation>
    <dataValidation type="list" allowBlank="1" showInputMessage="1" showErrorMessage="1" sqref="C32" xr:uid="{00000000-0002-0000-0000-000001000000}">
      <formula1>$M$60:$M$66</formula1>
    </dataValidation>
    <dataValidation type="list" allowBlank="1" showInputMessage="1" showErrorMessage="1" sqref="C6" xr:uid="{00000000-0002-0000-0000-000002000000}">
      <formula1>$P$6:$P$21</formula1>
    </dataValidation>
    <dataValidation type="list" showInputMessage="1" showErrorMessage="1" sqref="C18 C23" xr:uid="{00000000-0002-0000-0000-000003000000}">
      <formula1>$M$6:$M$22</formula1>
    </dataValidation>
    <dataValidation type="list" allowBlank="1" showInputMessage="1" showErrorMessage="1" sqref="C20 C25" xr:uid="{00000000-0002-0000-0000-000004000000}">
      <formula1>$M$33:$M$59</formula1>
    </dataValidation>
  </dataValidations>
  <pageMargins left="0.75" right="0.75" top="1" bottom="1" header="0.5" footer="0.5"/>
  <pageSetup paperSize="9" orientation="portrait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U Value</vt:lpstr>
    </vt:vector>
  </TitlesOfParts>
  <Company>Lafarge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BelindaHG</dc:creator>
  <cp:lastModifiedBy>David NAULIN</cp:lastModifiedBy>
  <cp:lastPrinted>2017-10-27T15:14:55Z</cp:lastPrinted>
  <dcterms:created xsi:type="dcterms:W3CDTF">2008-09-05T08:33:02Z</dcterms:created>
  <dcterms:modified xsi:type="dcterms:W3CDTF">2024-07-29T08:59:32Z</dcterms:modified>
</cp:coreProperties>
</file>